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sato49.IXAS\Desktop\"/>
    </mc:Choice>
  </mc:AlternateContent>
  <xr:revisionPtr revIDLastSave="0" documentId="13_ncr:1_{713B6845-5524-4B4A-9DF1-8B25AC4177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7年試算" sheetId="5" r:id="rId1"/>
    <sheet name="表R7年" sheetId="6" state="hidden" r:id="rId2"/>
  </sheets>
  <definedNames>
    <definedName name="_xlnm.Print_Area" localSheetId="0">令和7年試算!$A$1:$I$14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21" i="6"/>
  <c r="G47" i="6"/>
  <c r="G48" i="6"/>
  <c r="G49" i="6"/>
  <c r="G50" i="6"/>
  <c r="G51" i="6"/>
  <c r="G52" i="6"/>
  <c r="G53" i="6"/>
  <c r="G54" i="6"/>
  <c r="G55" i="6"/>
  <c r="G46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" i="6"/>
  <c r="C7" i="5"/>
  <c r="H48" i="6"/>
  <c r="H14" i="6"/>
  <c r="H26" i="6"/>
  <c r="H32" i="6"/>
  <c r="H49" i="6"/>
  <c r="H15" i="6"/>
  <c r="H38" i="6"/>
  <c r="H44" i="6"/>
  <c r="H50" i="6"/>
  <c r="H4" i="6"/>
  <c r="H27" i="6"/>
  <c r="H33" i="6"/>
  <c r="H51" i="6"/>
  <c r="H16" i="6"/>
  <c r="H39" i="6"/>
  <c r="H34" i="6"/>
  <c r="H52" i="6"/>
  <c r="H5" i="6"/>
  <c r="H28" i="6"/>
  <c r="H23" i="6"/>
  <c r="H47" i="6"/>
  <c r="H17" i="6"/>
  <c r="H40" i="6"/>
  <c r="H35" i="6"/>
  <c r="H45" i="6"/>
  <c r="H6" i="6"/>
  <c r="H29" i="6"/>
  <c r="H24" i="6"/>
  <c r="H9" i="6"/>
  <c r="H18" i="6"/>
  <c r="H41" i="6"/>
  <c r="H36" i="6"/>
  <c r="H10" i="6"/>
  <c r="H7" i="6"/>
  <c r="H30" i="6"/>
  <c r="H25" i="6"/>
  <c r="H53" i="6"/>
  <c r="H11" i="6"/>
  <c r="H19" i="6"/>
  <c r="H42" i="6"/>
  <c r="H37" i="6"/>
  <c r="H54" i="6"/>
  <c r="H12" i="6"/>
  <c r="H8" i="6"/>
  <c r="H31" i="6"/>
  <c r="H3" i="6"/>
  <c r="H55" i="6"/>
  <c r="H13" i="6"/>
  <c r="H20" i="6"/>
  <c r="H43" i="6"/>
  <c r="H22" i="6"/>
  <c r="G6" i="5" l="1"/>
</calcChain>
</file>

<file path=xl/sharedStrings.xml><?xml version="1.0" encoding="utf-8"?>
<sst xmlns="http://schemas.openxmlformats.org/spreadsheetml/2006/main" count="71" uniqueCount="44">
  <si>
    <t>【ご参考】</t>
    <rPh sb="2" eb="4">
      <t>サンコウ</t>
    </rPh>
    <phoneticPr fontId="1"/>
  </si>
  <si>
    <t>=入力箇所</t>
    <rPh sb="1" eb="3">
      <t>ニュウリョク</t>
    </rPh>
    <rPh sb="3" eb="5">
      <t>カショ</t>
    </rPh>
    <phoneticPr fontId="1"/>
  </si>
  <si>
    <t>任意継続保険料</t>
    <rPh sb="0" eb="2">
      <t>ニンイ</t>
    </rPh>
    <rPh sb="2" eb="4">
      <t>ケイゾク</t>
    </rPh>
    <rPh sb="4" eb="7">
      <t>ホケンリョウ</t>
    </rPh>
    <phoneticPr fontId="4"/>
  </si>
  <si>
    <t>年齢</t>
    <rPh sb="0" eb="2">
      <t>ネンレイ</t>
    </rPh>
    <phoneticPr fontId="4"/>
  </si>
  <si>
    <t>退職時標準報酬月額</t>
    <rPh sb="0" eb="2">
      <t>タイショク</t>
    </rPh>
    <rPh sb="2" eb="3">
      <t>ジ</t>
    </rPh>
    <rPh sb="3" eb="5">
      <t>ヒョウジュン</t>
    </rPh>
    <rPh sb="5" eb="7">
      <t>ホウシュウ</t>
    </rPh>
    <rPh sb="7" eb="9">
      <t>ゲツガク</t>
    </rPh>
    <phoneticPr fontId="4"/>
  </si>
  <si>
    <t>月額保険料</t>
    <rPh sb="0" eb="2">
      <t>ゲツガク</t>
    </rPh>
    <rPh sb="2" eb="5">
      <t>ホケンリョウ</t>
    </rPh>
    <phoneticPr fontId="4"/>
  </si>
  <si>
    <t>（単位：千円）</t>
    <rPh sb="1" eb="3">
      <t>タンイ</t>
    </rPh>
    <rPh sb="4" eb="6">
      <t>センエン</t>
    </rPh>
    <phoneticPr fontId="1"/>
  </si>
  <si>
    <t>（単位：円）</t>
    <rPh sb="1" eb="3">
      <t>タンイ</t>
    </rPh>
    <rPh sb="4" eb="5">
      <t>エン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</si>
  <si>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「年齢」</t>
    </r>
    <r>
      <rPr>
        <sz val="9"/>
        <color theme="1"/>
        <rFont val="游ゴシック"/>
        <family val="3"/>
        <charset val="128"/>
        <scheme val="minor"/>
      </rPr>
      <t>：</t>
    </r>
    <rPh sb="1" eb="3">
      <t>ネンレイ</t>
    </rPh>
    <phoneticPr fontId="1"/>
  </si>
  <si>
    <t>　　退職時の年齢を入れてください。</t>
    <phoneticPr fontId="1"/>
  </si>
  <si>
    <t>　　但し、39歳の方は40歳になった月より「介護保険料」が加算されます。40歳になってからの保険料もご確認下さい。</t>
    <rPh sb="2" eb="3">
      <t>タダ</t>
    </rPh>
    <rPh sb="7" eb="8">
      <t>サイ</t>
    </rPh>
    <rPh sb="9" eb="10">
      <t>カタ</t>
    </rPh>
    <rPh sb="13" eb="14">
      <t>サイ</t>
    </rPh>
    <rPh sb="18" eb="19">
      <t>ツキ</t>
    </rPh>
    <rPh sb="22" eb="24">
      <t>カイゴ</t>
    </rPh>
    <rPh sb="24" eb="26">
      <t>ホケン</t>
    </rPh>
    <rPh sb="26" eb="27">
      <t>リョウ</t>
    </rPh>
    <rPh sb="29" eb="31">
      <t>カサン</t>
    </rPh>
    <phoneticPr fontId="1"/>
  </si>
  <si>
    <t>「退職時標準報酬月額」：</t>
    <rPh sb="4" eb="6">
      <t>ヒョウジュン</t>
    </rPh>
    <rPh sb="6" eb="8">
      <t>ホウシュウ</t>
    </rPh>
    <phoneticPr fontId="1"/>
  </si>
  <si>
    <t>　　ご自身の標準報酬月額は給与明細に記載されていますので、千円単位で入力してください。</t>
    <rPh sb="3" eb="5">
      <t>ジシン</t>
    </rPh>
    <rPh sb="6" eb="8">
      <t>ヒョウジュン</t>
    </rPh>
    <rPh sb="8" eb="10">
      <t>ホウシュウ</t>
    </rPh>
    <rPh sb="10" eb="12">
      <t>ゲツガク</t>
    </rPh>
    <rPh sb="13" eb="15">
      <t>キュウヨ</t>
    </rPh>
    <rPh sb="15" eb="17">
      <t>メイサイ</t>
    </rPh>
    <rPh sb="18" eb="20">
      <t>キサイ</t>
    </rPh>
    <rPh sb="29" eb="31">
      <t>センエン</t>
    </rPh>
    <rPh sb="31" eb="33">
      <t>タンイ</t>
    </rPh>
    <rPh sb="34" eb="36">
      <t>ニュウリョク</t>
    </rPh>
    <phoneticPr fontId="1"/>
  </si>
  <si>
    <t>　例：450,000円の場合は、「450」と入力する</t>
    <rPh sb="1" eb="2">
      <t>レイ</t>
    </rPh>
    <rPh sb="10" eb="11">
      <t>エン</t>
    </rPh>
    <rPh sb="12" eb="14">
      <t>バアイ</t>
    </rPh>
    <rPh sb="22" eb="24">
      <t>ニュウリョク</t>
    </rPh>
    <phoneticPr fontId="1"/>
  </si>
  <si>
    <t>　　照会後に標準報酬月額が変更された場合は、保険料は変更後の標準報酬月額で算定されますのでご注意下さい。</t>
    <phoneticPr fontId="1"/>
  </si>
  <si>
    <t>プルダウンより選択</t>
    <rPh sb="7" eb="9">
      <t>センタク</t>
    </rPh>
    <phoneticPr fontId="1"/>
  </si>
  <si>
    <t>40歳以上65歳未満の被扶養者を有していますか？プルダウンより「はい」か「いいえ」を選択して下さい⇒</t>
    <phoneticPr fontId="1"/>
  </si>
  <si>
    <t>はい</t>
    <phoneticPr fontId="1"/>
  </si>
  <si>
    <t>いいえ</t>
    <phoneticPr fontId="1"/>
  </si>
  <si>
    <t>介護保険料</t>
  </si>
  <si>
    <t>18/1000</t>
    <phoneticPr fontId="1"/>
  </si>
  <si>
    <t>一般保険料</t>
  </si>
  <si>
    <t>90/1000</t>
    <phoneticPr fontId="1"/>
  </si>
  <si>
    <t>合計</t>
    <rPh sb="0" eb="2">
      <t>ゴウケイ</t>
    </rPh>
    <phoneticPr fontId="1"/>
  </si>
  <si>
    <t>108/1000</t>
    <phoneticPr fontId="1"/>
  </si>
  <si>
    <t>40歳以上65歳未満の被扶養者を有していますか？プルダウンより「はい」か「いいえ」を選択して下さい⇒</t>
  </si>
  <si>
    <t>※R4.4、コロナ感染によりテレワークが進み任継の上限改定</t>
    <rPh sb="9" eb="11">
      <t>カンセン</t>
    </rPh>
    <rPh sb="20" eb="21">
      <t>スス</t>
    </rPh>
    <rPh sb="22" eb="24">
      <t>ニンケイ</t>
    </rPh>
    <rPh sb="25" eb="29">
      <t>ジョウゲンカイテイ</t>
    </rPh>
    <phoneticPr fontId="1"/>
  </si>
  <si>
    <t>②</t>
    <phoneticPr fontId="1"/>
  </si>
  <si>
    <t>➀+②</t>
    <phoneticPr fontId="1"/>
  </si>
  <si>
    <t>➀</t>
    <phoneticPr fontId="1"/>
  </si>
  <si>
    <t>◆任意継続　加入の場合の保険料試算 (令和7年度用）</t>
    <rPh sb="1" eb="3">
      <t>ニンイ</t>
    </rPh>
    <rPh sb="3" eb="5">
      <t>ケイゾク</t>
    </rPh>
    <rPh sb="6" eb="8">
      <t>カニュウ</t>
    </rPh>
    <rPh sb="9" eb="11">
      <t>バアイ</t>
    </rPh>
    <rPh sb="12" eb="14">
      <t>ホケン</t>
    </rPh>
    <rPh sb="14" eb="15">
      <t>リョウ</t>
    </rPh>
    <rPh sb="15" eb="17">
      <t>シサン</t>
    </rPh>
    <rPh sb="19" eb="21">
      <t>レイワ</t>
    </rPh>
    <rPh sb="22" eb="24">
      <t>ネンド</t>
    </rPh>
    <rPh sb="24" eb="25">
      <t>ヨウ</t>
    </rPh>
    <phoneticPr fontId="1"/>
  </si>
  <si>
    <t>R7.4時点、保険料率</t>
    <rPh sb="4" eb="6">
      <t>ジテン</t>
    </rPh>
    <phoneticPr fontId="1"/>
  </si>
  <si>
    <t>53万円➡50万円</t>
    <rPh sb="2" eb="4">
      <t>マンエン</t>
    </rPh>
    <rPh sb="7" eb="9">
      <t>マンエン</t>
    </rPh>
    <phoneticPr fontId="1"/>
  </si>
  <si>
    <t>※R7.4、任継の上限改定　50万円➡53万円</t>
    <rPh sb="6" eb="8">
      <t>ニンケイ</t>
    </rPh>
    <rPh sb="9" eb="11">
      <t>ジョウゲン</t>
    </rPh>
    <rPh sb="11" eb="13">
      <t>カイテイ</t>
    </rPh>
    <rPh sb="16" eb="18">
      <t>マンエン</t>
    </rPh>
    <rPh sb="21" eb="23">
      <t>マンエン</t>
    </rPh>
    <phoneticPr fontId="1"/>
  </si>
  <si>
    <t>（算出式）</t>
    <rPh sb="1" eb="3">
      <t>サンシュツ</t>
    </rPh>
    <rPh sb="3" eb="4">
      <t>シキ</t>
    </rPh>
    <phoneticPr fontId="1"/>
  </si>
  <si>
    <r>
      <t>=IF(令和7年試算!$E$6="","",IF(令和7年試算!$F$6&lt;=</t>
    </r>
    <r>
      <rPr>
        <sz val="8"/>
        <color rgb="FFFF0000"/>
        <rFont val="游ゴシック"/>
        <family val="3"/>
        <charset val="128"/>
        <scheme val="minor"/>
      </rPr>
      <t>530,</t>
    </r>
    <r>
      <rPr>
        <sz val="8"/>
        <color theme="1"/>
        <rFont val="游ゴシック"/>
        <family val="3"/>
        <charset val="128"/>
        <scheme val="minor"/>
      </rPr>
      <t>令和7年試算!$F$6*</t>
    </r>
    <r>
      <rPr>
        <sz val="8"/>
        <color rgb="FF0070C0"/>
        <rFont val="游ゴシック"/>
        <family val="3"/>
        <charset val="128"/>
        <scheme val="minor"/>
      </rPr>
      <t>108</t>
    </r>
    <r>
      <rPr>
        <sz val="8"/>
        <color theme="1"/>
        <rFont val="游ゴシック"/>
        <family val="3"/>
        <charset val="128"/>
        <scheme val="minor"/>
      </rPr>
      <t>,</t>
    </r>
    <r>
      <rPr>
        <sz val="8"/>
        <color rgb="FFFF0000"/>
        <rFont val="游ゴシック"/>
        <family val="3"/>
        <charset val="128"/>
        <scheme val="minor"/>
      </rPr>
      <t>530</t>
    </r>
    <r>
      <rPr>
        <sz val="8"/>
        <color theme="1"/>
        <rFont val="游ゴシック"/>
        <family val="3"/>
        <charset val="128"/>
        <scheme val="minor"/>
      </rPr>
      <t>*</t>
    </r>
    <r>
      <rPr>
        <sz val="8"/>
        <color rgb="FF0070C0"/>
        <rFont val="游ゴシック"/>
        <family val="3"/>
        <charset val="128"/>
        <scheme val="minor"/>
      </rPr>
      <t>108</t>
    </r>
    <r>
      <rPr>
        <sz val="8"/>
        <color theme="1"/>
        <rFont val="游ゴシック"/>
        <family val="3"/>
        <charset val="128"/>
        <scheme val="minor"/>
      </rPr>
      <t>))</t>
    </r>
    <phoneticPr fontId="1"/>
  </si>
  <si>
    <r>
      <t>=IF(令和7年試算!$H$7="いいえ",IF(令和7年試算!$F$6&lt;=</t>
    </r>
    <r>
      <rPr>
        <sz val="8"/>
        <color rgb="FFFF0000"/>
        <rFont val="游ゴシック"/>
        <family val="3"/>
        <charset val="128"/>
        <scheme val="minor"/>
      </rPr>
      <t>530</t>
    </r>
    <r>
      <rPr>
        <sz val="8"/>
        <color theme="1"/>
        <rFont val="游ゴシック"/>
        <family val="3"/>
        <charset val="128"/>
        <scheme val="minor"/>
      </rPr>
      <t>,令和7年試算!$F$6*</t>
    </r>
    <r>
      <rPr>
        <sz val="8"/>
        <color rgb="FF0070C0"/>
        <rFont val="游ゴシック"/>
        <family val="3"/>
        <charset val="128"/>
        <scheme val="minor"/>
      </rPr>
      <t>90</t>
    </r>
    <r>
      <rPr>
        <sz val="8"/>
        <color theme="1"/>
        <rFont val="游ゴシック"/>
        <family val="3"/>
        <charset val="128"/>
        <scheme val="minor"/>
      </rPr>
      <t>,</t>
    </r>
    <r>
      <rPr>
        <sz val="8"/>
        <color rgb="FFFF0000"/>
        <rFont val="游ゴシック"/>
        <family val="3"/>
        <charset val="128"/>
        <scheme val="minor"/>
      </rPr>
      <t>530</t>
    </r>
    <r>
      <rPr>
        <sz val="8"/>
        <color theme="1"/>
        <rFont val="游ゴシック"/>
        <family val="3"/>
        <charset val="128"/>
        <scheme val="minor"/>
      </rPr>
      <t>*</t>
    </r>
    <r>
      <rPr>
        <sz val="8"/>
        <color rgb="FF0070C0"/>
        <rFont val="游ゴシック"/>
        <family val="3"/>
        <charset val="128"/>
        <scheme val="minor"/>
      </rPr>
      <t>90</t>
    </r>
    <r>
      <rPr>
        <sz val="8"/>
        <color theme="1"/>
        <rFont val="游ゴシック"/>
        <family val="3"/>
        <charset val="128"/>
        <scheme val="minor"/>
      </rPr>
      <t>),IF(令和7年試算!$H$7="","＊＊＊",(IF(令和7年試算!$F$6&lt;=</t>
    </r>
    <r>
      <rPr>
        <sz val="8"/>
        <color rgb="FFFF0000"/>
        <rFont val="游ゴシック"/>
        <family val="3"/>
        <charset val="128"/>
        <scheme val="minor"/>
      </rPr>
      <t>530,</t>
    </r>
    <r>
      <rPr>
        <sz val="8"/>
        <color theme="1"/>
        <rFont val="游ゴシック"/>
        <family val="3"/>
        <charset val="128"/>
        <scheme val="minor"/>
      </rPr>
      <t>令和7年試算!$F$6*</t>
    </r>
    <r>
      <rPr>
        <sz val="8"/>
        <color rgb="FF0070C0"/>
        <rFont val="游ゴシック"/>
        <family val="3"/>
        <charset val="128"/>
        <scheme val="minor"/>
      </rPr>
      <t>108,</t>
    </r>
    <r>
      <rPr>
        <sz val="8"/>
        <color rgb="FFFF0000"/>
        <rFont val="游ゴシック"/>
        <family val="3"/>
        <charset val="128"/>
        <scheme val="minor"/>
      </rPr>
      <t>530</t>
    </r>
    <r>
      <rPr>
        <sz val="8"/>
        <color theme="1"/>
        <rFont val="游ゴシック"/>
        <family val="3"/>
        <charset val="128"/>
        <scheme val="minor"/>
      </rPr>
      <t>*</t>
    </r>
    <r>
      <rPr>
        <sz val="8"/>
        <color rgb="FF0070C0"/>
        <rFont val="游ゴシック"/>
        <family val="3"/>
        <charset val="128"/>
        <scheme val="minor"/>
      </rPr>
      <t>108</t>
    </r>
    <r>
      <rPr>
        <sz val="8"/>
        <color theme="1"/>
        <rFont val="游ゴシック"/>
        <family val="3"/>
        <charset val="128"/>
        <scheme val="minor"/>
      </rPr>
      <t>))))</t>
    </r>
    <phoneticPr fontId="1"/>
  </si>
  <si>
    <r>
      <t>=IF(令和7年試算!$H$7="いいえ",IF(令和7年試算!$F$6&lt;=</t>
    </r>
    <r>
      <rPr>
        <sz val="8"/>
        <color rgb="FFFF0000"/>
        <rFont val="游ゴシック"/>
        <family val="3"/>
        <charset val="128"/>
        <scheme val="minor"/>
      </rPr>
      <t>530,</t>
    </r>
    <r>
      <rPr>
        <sz val="8"/>
        <color theme="1"/>
        <rFont val="游ゴシック"/>
        <family val="3"/>
        <charset val="128"/>
        <scheme val="minor"/>
      </rPr>
      <t>令和7年試算!$F$6*</t>
    </r>
    <r>
      <rPr>
        <sz val="8"/>
        <color rgb="FF0070C0"/>
        <rFont val="游ゴシック"/>
        <family val="3"/>
        <charset val="128"/>
        <scheme val="minor"/>
      </rPr>
      <t>90</t>
    </r>
    <r>
      <rPr>
        <sz val="8"/>
        <color theme="1"/>
        <rFont val="游ゴシック"/>
        <family val="3"/>
        <charset val="128"/>
        <scheme val="minor"/>
      </rPr>
      <t>,</t>
    </r>
    <r>
      <rPr>
        <sz val="8"/>
        <color rgb="FFFF0000"/>
        <rFont val="游ゴシック"/>
        <family val="3"/>
        <charset val="128"/>
        <scheme val="minor"/>
      </rPr>
      <t>530</t>
    </r>
    <r>
      <rPr>
        <sz val="8"/>
        <color theme="1"/>
        <rFont val="游ゴシック"/>
        <family val="3"/>
        <charset val="128"/>
        <scheme val="minor"/>
      </rPr>
      <t>*</t>
    </r>
    <r>
      <rPr>
        <sz val="8"/>
        <color rgb="FF0070C0"/>
        <rFont val="游ゴシック"/>
        <family val="3"/>
        <charset val="128"/>
        <scheme val="minor"/>
      </rPr>
      <t>90</t>
    </r>
    <r>
      <rPr>
        <sz val="8"/>
        <color theme="1"/>
        <rFont val="游ゴシック"/>
        <family val="3"/>
        <charset val="128"/>
        <scheme val="minor"/>
      </rPr>
      <t>),IF(令和7年試算!$H$7="","＊＊＊",(IF(令和7年試算!$F$6&lt;=530,令和7年試算!$F$6*</t>
    </r>
    <r>
      <rPr>
        <sz val="8"/>
        <color rgb="FF0070C0"/>
        <rFont val="游ゴシック"/>
        <family val="3"/>
        <charset val="128"/>
        <scheme val="minor"/>
      </rPr>
      <t>108</t>
    </r>
    <r>
      <rPr>
        <sz val="8"/>
        <color theme="1"/>
        <rFont val="游ゴシック"/>
        <family val="3"/>
        <charset val="128"/>
        <scheme val="minor"/>
      </rPr>
      <t>,</t>
    </r>
    <r>
      <rPr>
        <sz val="8"/>
        <color rgb="FFFF0000"/>
        <rFont val="游ゴシック"/>
        <family val="3"/>
        <charset val="128"/>
        <scheme val="minor"/>
      </rPr>
      <t>530</t>
    </r>
    <r>
      <rPr>
        <sz val="8"/>
        <color theme="1"/>
        <rFont val="游ゴシック"/>
        <family val="3"/>
        <charset val="128"/>
        <scheme val="minor"/>
      </rPr>
      <t>*</t>
    </r>
    <r>
      <rPr>
        <sz val="8"/>
        <color rgb="FF0070C0"/>
        <rFont val="游ゴシック"/>
        <family val="3"/>
        <charset val="128"/>
        <scheme val="minor"/>
      </rPr>
      <t>108</t>
    </r>
    <r>
      <rPr>
        <sz val="8"/>
        <color theme="1"/>
        <rFont val="游ゴシック"/>
        <family val="3"/>
        <charset val="128"/>
        <scheme val="minor"/>
      </rPr>
      <t>))))</t>
    </r>
    <phoneticPr fontId="1"/>
  </si>
  <si>
    <t>一般保険料（千分）</t>
    <rPh sb="6" eb="7">
      <t>セン</t>
    </rPh>
    <rPh sb="7" eb="8">
      <t>ブン</t>
    </rPh>
    <phoneticPr fontId="1"/>
  </si>
  <si>
    <t>介護保険料（千分）</t>
    <phoneticPr fontId="1"/>
  </si>
  <si>
    <t>合計（千分）</t>
    <rPh sb="0" eb="2">
      <t>ゴウケイ</t>
    </rPh>
    <phoneticPr fontId="1"/>
  </si>
  <si>
    <t>任継上限（千円</t>
    <rPh sb="0" eb="2">
      <t>ニンケイ</t>
    </rPh>
    <rPh sb="2" eb="4">
      <t>ジョウゲン</t>
    </rPh>
    <rPh sb="5" eb="7">
      <t>センエン</t>
    </rPh>
    <phoneticPr fontId="1"/>
  </si>
  <si>
    <t>入力欄</t>
    <rPh sb="0" eb="3">
      <t>ニュウリョクラン</t>
    </rPh>
    <phoneticPr fontId="1"/>
  </si>
  <si>
    <t>※位置固定です</t>
    <rPh sb="1" eb="5">
      <t>イチコテイ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</si>
</sst>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00&quot;千円&quot;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9.5"/>
      <color rgb="FFFF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4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0070C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8" fillId="0" borderId="0" xfId="0" applyFont="1">
      <alignment vertical="center"/>
    </xf>
    <xf numFmtId="176" fontId="6" fillId="2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>
      <alignment vertical="center"/>
    </xf>
    <xf numFmtId="0" fontId="12" fillId="0" borderId="0" xfId="0" quotePrefix="1" applyFont="1">
      <alignment vertical="center"/>
    </xf>
    <xf numFmtId="38" fontId="13" fillId="0" borderId="3" xfId="1" applyFont="1" applyBorder="1" applyAlignment="1">
      <alignment horizontal="right" vertical="center"/>
    </xf>
    <xf numFmtId="0" fontId="0" fillId="3" borderId="4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right"/>
    </xf>
    <xf numFmtId="177" fontId="0" fillId="3" borderId="7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8" fontId="5" fillId="0" borderId="10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0" fillId="3" borderId="14" xfId="0" applyFill="1" applyBorder="1" applyAlignment="1" applyProtection="1">
      <alignment horizontal="center"/>
      <protection locked="0"/>
    </xf>
    <xf numFmtId="0" fontId="21" fillId="0" borderId="0" xfId="0" applyFont="1">
      <alignment vertical="center"/>
    </xf>
    <xf numFmtId="0" fontId="0" fillId="4" borderId="16" xfId="0" applyFill="1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6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22" fillId="0" borderId="0" xfId="0" applyFont="1">
      <alignment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7" xfId="0" applyBorder="1" applyAlignment="1">
      <alignment horizontal="right" vertical="justify"/>
    </xf>
    <xf numFmtId="0" fontId="0" fillId="0" borderId="18" xfId="0" applyBorder="1" applyAlignment="1">
      <alignment horizontal="right" vertical="justify"/>
    </xf>
    <xf numFmtId="0" fontId="0" fillId="5" borderId="16" xfId="0" applyFill="1" applyBorder="1">
      <alignment vertical="center"/>
    </xf>
    <xf numFmtId="0" fontId="23" fillId="0" borderId="0" xfId="0" quotePrefix="1" applyFont="1">
      <alignment vertical="center"/>
    </xf>
    <xf numFmtId="0" fontId="23" fillId="0" borderId="0" xfId="0" applyFont="1">
      <alignment vertical="center"/>
    </xf>
    <xf numFmtId="0" fontId="26" fillId="0" borderId="16" xfId="0" applyFont="1" applyBorder="1">
      <alignment vertical="center"/>
    </xf>
    <xf numFmtId="0" fontId="26" fillId="0" borderId="0" xfId="0" applyFont="1">
      <alignment vertical="center"/>
    </xf>
    <xf numFmtId="0" fontId="17" fillId="0" borderId="13" xfId="2" applyFont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10" fillId="2" borderId="12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0" borderId="16" xfId="0" applyFont="1" applyBorder="1">
      <alignment vertical="center"/>
    </xf>
    <xf numFmtId="0" fontId="21" fillId="0" borderId="0" xfId="0" applyFont="1" applyAlignment="1">
      <alignment horizontal="center"/>
    </xf>
    <xf numFmtId="0" fontId="27" fillId="0" borderId="20" xfId="0" applyFon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06634-8796-478F-872C-D25C1D9E4F9B}">
  <sheetPr>
    <tabColor rgb="FFFFC000"/>
    <pageSetUpPr fitToPage="1"/>
  </sheetPr>
  <dimension ref="A1:K14"/>
  <sheetViews>
    <sheetView showGridLines="0" tabSelected="1" view="pageBreakPreview" zoomScale="130" zoomScaleNormal="120" zoomScaleSheetLayoutView="130" workbookViewId="0">
      <selection activeCell="E6" sqref="E6:F6"/>
    </sheetView>
  </sheetViews>
  <sheetFormatPr defaultColWidth="3.625" defaultRowHeight="20.100000000000001" customHeight="1" x14ac:dyDescent="0.4"/>
  <cols>
    <col min="3" max="3" width="5.375" customWidth="1"/>
    <col min="4" max="4" width="11.5" customWidth="1"/>
    <col min="5" max="7" width="18.75" customWidth="1"/>
    <col min="8" max="8" width="6.5" customWidth="1"/>
  </cols>
  <sheetData>
    <row r="1" spans="1:11" ht="20.100000000000001" customHeight="1" x14ac:dyDescent="0.4">
      <c r="B1" t="s">
        <v>0</v>
      </c>
      <c r="F1" s="8"/>
      <c r="G1" s="6" t="s">
        <v>1</v>
      </c>
    </row>
    <row r="2" spans="1:11" ht="20.100000000000001" customHeight="1" x14ac:dyDescent="0.4">
      <c r="C2" t="s">
        <v>30</v>
      </c>
    </row>
    <row r="3" spans="1:11" ht="17.25" customHeight="1" thickBot="1" x14ac:dyDescent="0.45">
      <c r="D3" s="37"/>
      <c r="E3" s="37"/>
      <c r="F3" s="37"/>
    </row>
    <row r="4" spans="1:11" ht="20.100000000000001" customHeight="1" x14ac:dyDescent="0.4">
      <c r="C4" s="38" t="s">
        <v>2</v>
      </c>
      <c r="D4" s="39"/>
      <c r="E4" s="44" t="s">
        <v>3</v>
      </c>
      <c r="F4" s="12" t="s">
        <v>4</v>
      </c>
      <c r="G4" s="13" t="s">
        <v>5</v>
      </c>
      <c r="K4" s="14"/>
    </row>
    <row r="5" spans="1:11" ht="20.100000000000001" customHeight="1" x14ac:dyDescent="0.4">
      <c r="C5" s="40"/>
      <c r="D5" s="41"/>
      <c r="E5" s="45"/>
      <c r="F5" s="10" t="s">
        <v>6</v>
      </c>
      <c r="G5" s="7" t="s">
        <v>7</v>
      </c>
      <c r="K5" s="14"/>
    </row>
    <row r="6" spans="1:11" ht="24.75" customHeight="1" thickBot="1" x14ac:dyDescent="0.45">
      <c r="C6" s="42"/>
      <c r="D6" s="43"/>
      <c r="E6" s="17"/>
      <c r="F6" s="11"/>
      <c r="G6" s="3" t="e">
        <f>VLOOKUP(E6,表R7年!D:G,4,0)</f>
        <v>#N/A</v>
      </c>
      <c r="K6" s="14"/>
    </row>
    <row r="7" spans="1:11" ht="16.5" customHeight="1" x14ac:dyDescent="0.15">
      <c r="C7" s="16" t="e">
        <f>VLOOKUP(E6,表R7年!D:E,2,0)</f>
        <v>#N/A</v>
      </c>
      <c r="D7" s="16"/>
      <c r="F7" s="4"/>
      <c r="G7" s="1"/>
      <c r="H7" s="15"/>
    </row>
    <row r="8" spans="1:11" ht="14.25" customHeight="1" x14ac:dyDescent="0.4">
      <c r="A8" s="2" t="s">
        <v>8</v>
      </c>
    </row>
    <row r="9" spans="1:11" ht="14.25" customHeight="1" x14ac:dyDescent="0.4">
      <c r="A9" s="2" t="s">
        <v>9</v>
      </c>
    </row>
    <row r="10" spans="1:11" ht="14.25" customHeight="1" x14ac:dyDescent="0.4">
      <c r="A10" s="2" t="s">
        <v>10</v>
      </c>
      <c r="F10" s="9"/>
    </row>
    <row r="11" spans="1:11" ht="14.25" customHeight="1" x14ac:dyDescent="0.4">
      <c r="A11" s="5" t="s">
        <v>11</v>
      </c>
    </row>
    <row r="12" spans="1:11" ht="14.25" customHeight="1" x14ac:dyDescent="0.4">
      <c r="A12" s="2" t="s">
        <v>12</v>
      </c>
    </row>
    <row r="13" spans="1:11" ht="14.25" customHeight="1" x14ac:dyDescent="0.4">
      <c r="B13" s="2" t="s">
        <v>13</v>
      </c>
    </row>
    <row r="14" spans="1:11" ht="14.25" customHeight="1" x14ac:dyDescent="0.4">
      <c r="A14" s="2" t="s">
        <v>14</v>
      </c>
    </row>
  </sheetData>
  <sheetProtection sheet="1" selectLockedCells="1"/>
  <mergeCells count="3">
    <mergeCell ref="D3:F3"/>
    <mergeCell ref="C4:D6"/>
    <mergeCell ref="E4:E5"/>
  </mergeCells>
  <phoneticPr fontId="1"/>
  <conditionalFormatting sqref="C7:D7">
    <cfRule type="notContainsText" dxfId="0" priority="1" operator="notContains" text="被扶養者">
      <formula>ISERROR(SEARCH("被扶養者",C7))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ABE9814-D734-4BF8-9E27-782D846D5320}">
          <x14:formula1>
            <xm:f>表R7年!$F$1:$F$3</xm:f>
          </x14:formula1>
          <xm:sqref>H7</xm:sqref>
        </x14:dataValidation>
        <x14:dataValidation type="list" allowBlank="1" showInputMessage="1" showErrorMessage="1" xr:uid="{32939B7A-8967-42BA-A758-2A8B31D84081}">
          <x14:formula1>
            <xm:f>表R7年!$D$1:$D$55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6E9CD-7A94-48C6-82F7-4134327355A9}">
  <sheetPr>
    <tabColor rgb="FFFFC000"/>
  </sheetPr>
  <dimension ref="A1:S55"/>
  <sheetViews>
    <sheetView workbookViewId="0">
      <pane ySplit="1" topLeftCell="A2" activePane="bottomLeft" state="frozen"/>
      <selection activeCell="A13" sqref="A13"/>
      <selection pane="bottomLeft" activeCell="M22" sqref="M22"/>
    </sheetView>
  </sheetViews>
  <sheetFormatPr defaultRowHeight="18.75" x14ac:dyDescent="0.4"/>
  <cols>
    <col min="1" max="1" width="16.875" customWidth="1"/>
    <col min="4" max="4" width="10.625" customWidth="1"/>
    <col min="5" max="5" width="20.375" style="36" customWidth="1"/>
    <col min="6" max="7" width="7.125" bestFit="1" customWidth="1"/>
    <col min="8" max="8" width="96.25" style="34" hidden="1" customWidth="1"/>
  </cols>
  <sheetData>
    <row r="1" spans="1:19" ht="37.5" x14ac:dyDescent="0.4">
      <c r="B1" s="47" t="s">
        <v>42</v>
      </c>
      <c r="D1" s="20" t="s">
        <v>15</v>
      </c>
      <c r="E1" s="35"/>
      <c r="F1" s="21"/>
      <c r="G1" s="21"/>
      <c r="H1" s="18" t="s">
        <v>34</v>
      </c>
      <c r="I1" s="24"/>
      <c r="J1" s="24"/>
      <c r="R1" s="25"/>
      <c r="S1" s="25"/>
    </row>
    <row r="2" spans="1:19" x14ac:dyDescent="0.4">
      <c r="A2" s="46" t="s">
        <v>38</v>
      </c>
      <c r="B2" s="46">
        <v>90</v>
      </c>
      <c r="D2" s="32">
        <v>21</v>
      </c>
      <c r="E2" s="35" t="s">
        <v>16</v>
      </c>
      <c r="F2" s="21" t="s">
        <v>17</v>
      </c>
      <c r="G2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2" s="33" t="s">
        <v>36</v>
      </c>
    </row>
    <row r="3" spans="1:19" x14ac:dyDescent="0.4">
      <c r="A3" s="46" t="s">
        <v>39</v>
      </c>
      <c r="B3" s="46">
        <v>18</v>
      </c>
      <c r="D3" s="32">
        <v>22</v>
      </c>
      <c r="E3" s="35" t="s">
        <v>16</v>
      </c>
      <c r="F3" s="21" t="s">
        <v>18</v>
      </c>
      <c r="G3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3" s="33" t="str">
        <f ca="1">_xlfn.FORMULATEXT(G3)</f>
        <v>=IF(令和7年試算!$H$7="いいえ",IF(令和7年試算!$F$6&lt;=$B$6,令和7年試算!$F$6*$B$2,$B$6*$B$2),IF(令和7年試算!$H$7="","＊＊＊",(IF(令和7年試算!$F$6&lt;=$B$6,令和7年試算!$F$6*$B$4,$B$6*$B$4))))</v>
      </c>
    </row>
    <row r="4" spans="1:19" x14ac:dyDescent="0.4">
      <c r="A4" s="46" t="s">
        <v>40</v>
      </c>
      <c r="B4" s="46">
        <v>108</v>
      </c>
      <c r="D4" s="32">
        <v>23</v>
      </c>
      <c r="E4" s="35" t="s">
        <v>16</v>
      </c>
      <c r="F4" s="21"/>
      <c r="G4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4" s="33" t="str">
        <f t="shared" ref="H4:H20" ca="1" si="0">_xlfn.FORMULATEXT(G4)</f>
        <v>=IF(令和7年試算!$H$7="いいえ",IF(令和7年試算!$F$6&lt;=$B$6,令和7年試算!$F$6*$B$2,$B$6*$B$2),IF(令和7年試算!$H$7="","＊＊＊",(IF(令和7年試算!$F$6&lt;=$B$6,令和7年試算!$F$6*$B$4,$B$6*$B$4))))</v>
      </c>
    </row>
    <row r="5" spans="1:19" x14ac:dyDescent="0.4">
      <c r="A5" s="21"/>
      <c r="B5" s="21"/>
      <c r="D5" s="32">
        <v>24</v>
      </c>
      <c r="E5" s="35" t="s">
        <v>16</v>
      </c>
      <c r="F5" s="21"/>
      <c r="G5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5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</row>
    <row r="6" spans="1:19" x14ac:dyDescent="0.4">
      <c r="A6" s="46" t="s">
        <v>41</v>
      </c>
      <c r="B6" s="46">
        <v>530</v>
      </c>
      <c r="D6" s="32">
        <v>25</v>
      </c>
      <c r="E6" s="35" t="s">
        <v>16</v>
      </c>
      <c r="F6" s="21"/>
      <c r="G6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6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  <c r="K6" t="s">
        <v>31</v>
      </c>
    </row>
    <row r="7" spans="1:19" x14ac:dyDescent="0.4">
      <c r="A7" s="48" t="s">
        <v>43</v>
      </c>
      <c r="D7" s="32">
        <v>26</v>
      </c>
      <c r="E7" s="35" t="s">
        <v>16</v>
      </c>
      <c r="F7" s="21"/>
      <c r="G7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7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  <c r="K7" s="27"/>
      <c r="L7" s="28" t="s">
        <v>21</v>
      </c>
      <c r="M7" s="21" t="s">
        <v>22</v>
      </c>
      <c r="N7" s="26" t="s">
        <v>29</v>
      </c>
    </row>
    <row r="8" spans="1:19" x14ac:dyDescent="0.4">
      <c r="D8" s="32">
        <v>27</v>
      </c>
      <c r="E8" s="35" t="s">
        <v>16</v>
      </c>
      <c r="F8" s="21"/>
      <c r="G8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8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  <c r="K8" s="27"/>
      <c r="L8" s="28" t="s">
        <v>19</v>
      </c>
      <c r="M8" s="29" t="s">
        <v>20</v>
      </c>
      <c r="N8" t="s">
        <v>27</v>
      </c>
    </row>
    <row r="9" spans="1:19" x14ac:dyDescent="0.4">
      <c r="D9" s="32">
        <v>28</v>
      </c>
      <c r="E9" s="35" t="s">
        <v>16</v>
      </c>
      <c r="F9" s="21"/>
      <c r="G9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9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  <c r="K9" s="30"/>
      <c r="L9" s="31" t="s">
        <v>23</v>
      </c>
      <c r="M9" s="21" t="s">
        <v>24</v>
      </c>
      <c r="N9" s="22" t="s">
        <v>28</v>
      </c>
    </row>
    <row r="10" spans="1:19" x14ac:dyDescent="0.4">
      <c r="D10" s="32">
        <v>29</v>
      </c>
      <c r="E10" s="35" t="s">
        <v>16</v>
      </c>
      <c r="F10" s="21"/>
      <c r="G10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10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</row>
    <row r="11" spans="1:19" x14ac:dyDescent="0.4">
      <c r="D11" s="32">
        <v>30</v>
      </c>
      <c r="E11" s="35" t="s">
        <v>16</v>
      </c>
      <c r="F11" s="21"/>
      <c r="G11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11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  <c r="I11" s="22" t="s">
        <v>26</v>
      </c>
    </row>
    <row r="12" spans="1:19" x14ac:dyDescent="0.4">
      <c r="D12" s="32">
        <v>31</v>
      </c>
      <c r="E12" s="35" t="s">
        <v>16</v>
      </c>
      <c r="F12" s="21"/>
      <c r="G12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12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  <c r="I12" s="23" t="s">
        <v>32</v>
      </c>
    </row>
    <row r="13" spans="1:19" x14ac:dyDescent="0.4">
      <c r="D13" s="32">
        <v>32</v>
      </c>
      <c r="E13" s="35" t="s">
        <v>16</v>
      </c>
      <c r="F13" s="21"/>
      <c r="G13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13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  <c r="I13" s="22" t="s">
        <v>33</v>
      </c>
    </row>
    <row r="14" spans="1:19" x14ac:dyDescent="0.4">
      <c r="D14" s="32">
        <v>33</v>
      </c>
      <c r="E14" s="35" t="s">
        <v>16</v>
      </c>
      <c r="F14" s="21"/>
      <c r="G14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14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</row>
    <row r="15" spans="1:19" x14ac:dyDescent="0.4">
      <c r="D15" s="32">
        <v>34</v>
      </c>
      <c r="E15" s="35" t="s">
        <v>16</v>
      </c>
      <c r="F15" s="21"/>
      <c r="G15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15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</row>
    <row r="16" spans="1:19" x14ac:dyDescent="0.4">
      <c r="D16" s="32">
        <v>35</v>
      </c>
      <c r="E16" s="35" t="s">
        <v>16</v>
      </c>
      <c r="F16" s="21"/>
      <c r="G16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16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</row>
    <row r="17" spans="4:10" x14ac:dyDescent="0.4">
      <c r="D17" s="32">
        <v>36</v>
      </c>
      <c r="E17" s="35" t="s">
        <v>16</v>
      </c>
      <c r="F17" s="21"/>
      <c r="G17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17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</row>
    <row r="18" spans="4:10" x14ac:dyDescent="0.4">
      <c r="D18" s="32">
        <v>37</v>
      </c>
      <c r="E18" s="35" t="s">
        <v>16</v>
      </c>
      <c r="F18" s="21"/>
      <c r="G18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18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</row>
    <row r="19" spans="4:10" x14ac:dyDescent="0.4">
      <c r="D19" s="32">
        <v>38</v>
      </c>
      <c r="E19" s="35" t="s">
        <v>16</v>
      </c>
      <c r="F19" s="21"/>
      <c r="G19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19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</row>
    <row r="20" spans="4:10" x14ac:dyDescent="0.4">
      <c r="D20" s="32">
        <v>39</v>
      </c>
      <c r="E20" s="35" t="s">
        <v>16</v>
      </c>
      <c r="F20" s="21"/>
      <c r="G20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20" s="33" t="str">
        <f t="shared" ca="1" si="0"/>
        <v>=IF(令和7年試算!$H$7="いいえ",IF(令和7年試算!$F$6&lt;=$B$6,令和7年試算!$F$6*$B$2,$B$6*$B$2),IF(令和7年試算!$H$7="","＊＊＊",(IF(令和7年試算!$F$6&lt;=$B$6,令和7年試算!$F$6*$B$4,$B$6*$B$4))))</v>
      </c>
      <c r="I20" s="22"/>
      <c r="J20" s="23"/>
    </row>
    <row r="21" spans="4:10" x14ac:dyDescent="0.4">
      <c r="D21" s="19">
        <v>40</v>
      </c>
      <c r="E21" s="35"/>
      <c r="F21" s="21"/>
      <c r="G21" s="21" t="str">
        <f>IF(令和7年試算!$E$6="","",IF(令和7年試算!$F$6&lt;=$B$6,令和7年試算!$F$6*$B$4,$B$6*$B$4))</f>
        <v/>
      </c>
      <c r="H21" s="33" t="s">
        <v>35</v>
      </c>
    </row>
    <row r="22" spans="4:10" x14ac:dyDescent="0.4">
      <c r="D22" s="19">
        <v>41</v>
      </c>
      <c r="E22" s="35"/>
      <c r="F22" s="21"/>
      <c r="G22" s="21" t="str">
        <f>IF(令和7年試算!$E$6="","",IF(令和7年試算!$F$6&lt;=$B$6,令和7年試算!$F$6*$B$4,$B$6*$B$4))</f>
        <v/>
      </c>
      <c r="H22" s="34" t="str">
        <f ca="1">_xlfn.FORMULATEXT(G22)</f>
        <v>=IF(令和7年試算!$E$6="","",IF(令和7年試算!$F$6&lt;=$B$6,令和7年試算!$F$6*$B$4,$B$6*$B$4))</v>
      </c>
    </row>
    <row r="23" spans="4:10" x14ac:dyDescent="0.4">
      <c r="D23" s="19">
        <v>42</v>
      </c>
      <c r="E23" s="35"/>
      <c r="F23" s="21"/>
      <c r="G23" s="21" t="str">
        <f>IF(令和7年試算!$E$6="","",IF(令和7年試算!$F$6&lt;=$B$6,令和7年試算!$F$6*$B$4,$B$6*$B$4))</f>
        <v/>
      </c>
      <c r="H23" s="34" t="str">
        <f t="shared" ref="H23:H45" ca="1" si="1">_xlfn.FORMULATEXT(G23)</f>
        <v>=IF(令和7年試算!$E$6="","",IF(令和7年試算!$F$6&lt;=$B$6,令和7年試算!$F$6*$B$4,$B$6*$B$4))</v>
      </c>
    </row>
    <row r="24" spans="4:10" x14ac:dyDescent="0.4">
      <c r="D24" s="19">
        <v>43</v>
      </c>
      <c r="E24" s="35"/>
      <c r="F24" s="21"/>
      <c r="G24" s="21" t="str">
        <f>IF(令和7年試算!$E$6="","",IF(令和7年試算!$F$6&lt;=$B$6,令和7年試算!$F$6*$B$4,$B$6*$B$4))</f>
        <v/>
      </c>
      <c r="H24" s="34" t="str">
        <f t="shared" ca="1" si="1"/>
        <v>=IF(令和7年試算!$E$6="","",IF(令和7年試算!$F$6&lt;=$B$6,令和7年試算!$F$6*$B$4,$B$6*$B$4))</v>
      </c>
    </row>
    <row r="25" spans="4:10" x14ac:dyDescent="0.4">
      <c r="D25" s="19">
        <v>44</v>
      </c>
      <c r="E25" s="35"/>
      <c r="F25" s="21"/>
      <c r="G25" s="21" t="str">
        <f>IF(令和7年試算!$E$6="","",IF(令和7年試算!$F$6&lt;=$B$6,令和7年試算!$F$6*$B$4,$B$6*$B$4))</f>
        <v/>
      </c>
      <c r="H25" s="34" t="str">
        <f t="shared" ca="1" si="1"/>
        <v>=IF(令和7年試算!$E$6="","",IF(令和7年試算!$F$6&lt;=$B$6,令和7年試算!$F$6*$B$4,$B$6*$B$4))</v>
      </c>
    </row>
    <row r="26" spans="4:10" x14ac:dyDescent="0.4">
      <c r="D26" s="19">
        <v>45</v>
      </c>
      <c r="E26" s="35"/>
      <c r="F26" s="21"/>
      <c r="G26" s="21" t="str">
        <f>IF(令和7年試算!$E$6="","",IF(令和7年試算!$F$6&lt;=$B$6,令和7年試算!$F$6*$B$4,$B$6*$B$4))</f>
        <v/>
      </c>
      <c r="H26" s="34" t="str">
        <f t="shared" ca="1" si="1"/>
        <v>=IF(令和7年試算!$E$6="","",IF(令和7年試算!$F$6&lt;=$B$6,令和7年試算!$F$6*$B$4,$B$6*$B$4))</v>
      </c>
    </row>
    <row r="27" spans="4:10" x14ac:dyDescent="0.4">
      <c r="D27" s="19">
        <v>46</v>
      </c>
      <c r="E27" s="35"/>
      <c r="F27" s="21"/>
      <c r="G27" s="21" t="str">
        <f>IF(令和7年試算!$E$6="","",IF(令和7年試算!$F$6&lt;=$B$6,令和7年試算!$F$6*$B$4,$B$6*$B$4))</f>
        <v/>
      </c>
      <c r="H27" s="34" t="str">
        <f t="shared" ca="1" si="1"/>
        <v>=IF(令和7年試算!$E$6="","",IF(令和7年試算!$F$6&lt;=$B$6,令和7年試算!$F$6*$B$4,$B$6*$B$4))</v>
      </c>
    </row>
    <row r="28" spans="4:10" x14ac:dyDescent="0.4">
      <c r="D28" s="19">
        <v>47</v>
      </c>
      <c r="E28" s="35"/>
      <c r="F28" s="21"/>
      <c r="G28" s="21" t="str">
        <f>IF(令和7年試算!$E$6="","",IF(令和7年試算!$F$6&lt;=$B$6,令和7年試算!$F$6*$B$4,$B$6*$B$4))</f>
        <v/>
      </c>
      <c r="H28" s="34" t="str">
        <f t="shared" ca="1" si="1"/>
        <v>=IF(令和7年試算!$E$6="","",IF(令和7年試算!$F$6&lt;=$B$6,令和7年試算!$F$6*$B$4,$B$6*$B$4))</v>
      </c>
    </row>
    <row r="29" spans="4:10" x14ac:dyDescent="0.4">
      <c r="D29" s="19">
        <v>48</v>
      </c>
      <c r="E29" s="35"/>
      <c r="F29" s="21"/>
      <c r="G29" s="21" t="str">
        <f>IF(令和7年試算!$E$6="","",IF(令和7年試算!$F$6&lt;=$B$6,令和7年試算!$F$6*$B$4,$B$6*$B$4))</f>
        <v/>
      </c>
      <c r="H29" s="34" t="str">
        <f t="shared" ca="1" si="1"/>
        <v>=IF(令和7年試算!$E$6="","",IF(令和7年試算!$F$6&lt;=$B$6,令和7年試算!$F$6*$B$4,$B$6*$B$4))</v>
      </c>
    </row>
    <row r="30" spans="4:10" x14ac:dyDescent="0.4">
      <c r="D30" s="19">
        <v>49</v>
      </c>
      <c r="E30" s="35"/>
      <c r="F30" s="21"/>
      <c r="G30" s="21" t="str">
        <f>IF(令和7年試算!$E$6="","",IF(令和7年試算!$F$6&lt;=$B$6,令和7年試算!$F$6*$B$4,$B$6*$B$4))</f>
        <v/>
      </c>
      <c r="H30" s="34" t="str">
        <f t="shared" ca="1" si="1"/>
        <v>=IF(令和7年試算!$E$6="","",IF(令和7年試算!$F$6&lt;=$B$6,令和7年試算!$F$6*$B$4,$B$6*$B$4))</v>
      </c>
    </row>
    <row r="31" spans="4:10" x14ac:dyDescent="0.4">
      <c r="D31" s="19">
        <v>50</v>
      </c>
      <c r="E31" s="35"/>
      <c r="F31" s="21"/>
      <c r="G31" s="21" t="str">
        <f>IF(令和7年試算!$E$6="","",IF(令和7年試算!$F$6&lt;=$B$6,令和7年試算!$F$6*$B$4,$B$6*$B$4))</f>
        <v/>
      </c>
      <c r="H31" s="34" t="str">
        <f t="shared" ca="1" si="1"/>
        <v>=IF(令和7年試算!$E$6="","",IF(令和7年試算!$F$6&lt;=$B$6,令和7年試算!$F$6*$B$4,$B$6*$B$4))</v>
      </c>
    </row>
    <row r="32" spans="4:10" x14ac:dyDescent="0.4">
      <c r="D32" s="19">
        <v>51</v>
      </c>
      <c r="E32" s="35"/>
      <c r="F32" s="21"/>
      <c r="G32" s="21" t="str">
        <f>IF(令和7年試算!$E$6="","",IF(令和7年試算!$F$6&lt;=$B$6,令和7年試算!$F$6*$B$4,$B$6*$B$4))</f>
        <v/>
      </c>
      <c r="H32" s="34" t="str">
        <f t="shared" ca="1" si="1"/>
        <v>=IF(令和7年試算!$E$6="","",IF(令和7年試算!$F$6&lt;=$B$6,令和7年試算!$F$6*$B$4,$B$6*$B$4))</v>
      </c>
    </row>
    <row r="33" spans="4:19" x14ac:dyDescent="0.4">
      <c r="D33" s="19">
        <v>52</v>
      </c>
      <c r="E33" s="35"/>
      <c r="F33" s="21"/>
      <c r="G33" s="21" t="str">
        <f>IF(令和7年試算!$E$6="","",IF(令和7年試算!$F$6&lt;=$B$6,令和7年試算!$F$6*$B$4,$B$6*$B$4))</f>
        <v/>
      </c>
      <c r="H33" s="34" t="str">
        <f t="shared" ca="1" si="1"/>
        <v>=IF(令和7年試算!$E$6="","",IF(令和7年試算!$F$6&lt;=$B$6,令和7年試算!$F$6*$B$4,$B$6*$B$4))</v>
      </c>
    </row>
    <row r="34" spans="4:19" x14ac:dyDescent="0.4">
      <c r="D34" s="19">
        <v>53</v>
      </c>
      <c r="E34" s="35"/>
      <c r="F34" s="21"/>
      <c r="G34" s="21" t="str">
        <f>IF(令和7年試算!$E$6="","",IF(令和7年試算!$F$6&lt;=$B$6,令和7年試算!$F$6*$B$4,$B$6*$B$4))</f>
        <v/>
      </c>
      <c r="H34" s="34" t="str">
        <f t="shared" ca="1" si="1"/>
        <v>=IF(令和7年試算!$E$6="","",IF(令和7年試算!$F$6&lt;=$B$6,令和7年試算!$F$6*$B$4,$B$6*$B$4))</v>
      </c>
    </row>
    <row r="35" spans="4:19" x14ac:dyDescent="0.4">
      <c r="D35" s="19">
        <v>54</v>
      </c>
      <c r="E35" s="35"/>
      <c r="F35" s="21"/>
      <c r="G35" s="21" t="str">
        <f>IF(令和7年試算!$E$6="","",IF(令和7年試算!$F$6&lt;=$B$6,令和7年試算!$F$6*$B$4,$B$6*$B$4))</f>
        <v/>
      </c>
      <c r="H35" s="34" t="str">
        <f t="shared" ca="1" si="1"/>
        <v>=IF(令和7年試算!$E$6="","",IF(令和7年試算!$F$6&lt;=$B$6,令和7年試算!$F$6*$B$4,$B$6*$B$4))</v>
      </c>
    </row>
    <row r="36" spans="4:19" x14ac:dyDescent="0.4">
      <c r="D36" s="19">
        <v>55</v>
      </c>
      <c r="E36" s="35"/>
      <c r="F36" s="21"/>
      <c r="G36" s="21" t="str">
        <f>IF(令和7年試算!$E$6="","",IF(令和7年試算!$F$6&lt;=$B$6,令和7年試算!$F$6*$B$4,$B$6*$B$4))</f>
        <v/>
      </c>
      <c r="H36" s="34" t="str">
        <f t="shared" ca="1" si="1"/>
        <v>=IF(令和7年試算!$E$6="","",IF(令和7年試算!$F$6&lt;=$B$6,令和7年試算!$F$6*$B$4,$B$6*$B$4))</v>
      </c>
    </row>
    <row r="37" spans="4:19" x14ac:dyDescent="0.4">
      <c r="D37" s="19">
        <v>56</v>
      </c>
      <c r="E37" s="35"/>
      <c r="F37" s="21"/>
      <c r="G37" s="21" t="str">
        <f>IF(令和7年試算!$E$6="","",IF(令和7年試算!$F$6&lt;=$B$6,令和7年試算!$F$6*$B$4,$B$6*$B$4))</f>
        <v/>
      </c>
      <c r="H37" s="34" t="str">
        <f t="shared" ca="1" si="1"/>
        <v>=IF(令和7年試算!$E$6="","",IF(令和7年試算!$F$6&lt;=$B$6,令和7年試算!$F$6*$B$4,$B$6*$B$4))</v>
      </c>
    </row>
    <row r="38" spans="4:19" x14ac:dyDescent="0.4">
      <c r="D38" s="19">
        <v>57</v>
      </c>
      <c r="E38" s="35"/>
      <c r="F38" s="21"/>
      <c r="G38" s="21" t="str">
        <f>IF(令和7年試算!$E$6="","",IF(令和7年試算!$F$6&lt;=$B$6,令和7年試算!$F$6*$B$4,$B$6*$B$4))</f>
        <v/>
      </c>
      <c r="H38" s="34" t="str">
        <f t="shared" ca="1" si="1"/>
        <v>=IF(令和7年試算!$E$6="","",IF(令和7年試算!$F$6&lt;=$B$6,令和7年試算!$F$6*$B$4,$B$6*$B$4))</v>
      </c>
    </row>
    <row r="39" spans="4:19" x14ac:dyDescent="0.4">
      <c r="D39" s="19">
        <v>58</v>
      </c>
      <c r="E39" s="35"/>
      <c r="F39" s="21"/>
      <c r="G39" s="21" t="str">
        <f>IF(令和7年試算!$E$6="","",IF(令和7年試算!$F$6&lt;=$B$6,令和7年試算!$F$6*$B$4,$B$6*$B$4))</f>
        <v/>
      </c>
      <c r="H39" s="34" t="str">
        <f t="shared" ca="1" si="1"/>
        <v>=IF(令和7年試算!$E$6="","",IF(令和7年試算!$F$6&lt;=$B$6,令和7年試算!$F$6*$B$4,$B$6*$B$4))</v>
      </c>
    </row>
    <row r="40" spans="4:19" x14ac:dyDescent="0.4">
      <c r="D40" s="19">
        <v>59</v>
      </c>
      <c r="E40" s="35"/>
      <c r="F40" s="21"/>
      <c r="G40" s="21" t="str">
        <f>IF(令和7年試算!$E$6="","",IF(令和7年試算!$F$6&lt;=$B$6,令和7年試算!$F$6*$B$4,$B$6*$B$4))</f>
        <v/>
      </c>
      <c r="H40" s="34" t="str">
        <f t="shared" ca="1" si="1"/>
        <v>=IF(令和7年試算!$E$6="","",IF(令和7年試算!$F$6&lt;=$B$6,令和7年試算!$F$6*$B$4,$B$6*$B$4))</v>
      </c>
    </row>
    <row r="41" spans="4:19" x14ac:dyDescent="0.4">
      <c r="D41" s="19">
        <v>60</v>
      </c>
      <c r="E41" s="35"/>
      <c r="F41" s="21"/>
      <c r="G41" s="21" t="str">
        <f>IF(令和7年試算!$E$6="","",IF(令和7年試算!$F$6&lt;=$B$6,令和7年試算!$F$6*$B$4,$B$6*$B$4))</f>
        <v/>
      </c>
      <c r="H41" s="34" t="str">
        <f t="shared" ca="1" si="1"/>
        <v>=IF(令和7年試算!$E$6="","",IF(令和7年試算!$F$6&lt;=$B$6,令和7年試算!$F$6*$B$4,$B$6*$B$4))</v>
      </c>
    </row>
    <row r="42" spans="4:19" x14ac:dyDescent="0.4">
      <c r="D42" s="19">
        <v>61</v>
      </c>
      <c r="E42" s="35"/>
      <c r="F42" s="21"/>
      <c r="G42" s="21" t="str">
        <f>IF(令和7年試算!$E$6="","",IF(令和7年試算!$F$6&lt;=$B$6,令和7年試算!$F$6*$B$4,$B$6*$B$4))</f>
        <v/>
      </c>
      <c r="H42" s="34" t="str">
        <f t="shared" ca="1" si="1"/>
        <v>=IF(令和7年試算!$E$6="","",IF(令和7年試算!$F$6&lt;=$B$6,令和7年試算!$F$6*$B$4,$B$6*$B$4))</v>
      </c>
    </row>
    <row r="43" spans="4:19" x14ac:dyDescent="0.4">
      <c r="D43" s="19">
        <v>62</v>
      </c>
      <c r="E43" s="35"/>
      <c r="F43" s="21"/>
      <c r="G43" s="21" t="str">
        <f>IF(令和7年試算!$E$6="","",IF(令和7年試算!$F$6&lt;=$B$6,令和7年試算!$F$6*$B$4,$B$6*$B$4))</f>
        <v/>
      </c>
      <c r="H43" s="34" t="str">
        <f t="shared" ca="1" si="1"/>
        <v>=IF(令和7年試算!$E$6="","",IF(令和7年試算!$F$6&lt;=$B$6,令和7年試算!$F$6*$B$4,$B$6*$B$4))</v>
      </c>
    </row>
    <row r="44" spans="4:19" x14ac:dyDescent="0.4">
      <c r="D44" s="19">
        <v>63</v>
      </c>
      <c r="E44" s="35"/>
      <c r="F44" s="21"/>
      <c r="G44" s="21" t="str">
        <f>IF(令和7年試算!$E$6="","",IF(令和7年試算!$F$6&lt;=$B$6,令和7年試算!$F$6*$B$4,$B$6*$B$4))</f>
        <v/>
      </c>
      <c r="H44" s="34" t="str">
        <f t="shared" ca="1" si="1"/>
        <v>=IF(令和7年試算!$E$6="","",IF(令和7年試算!$F$6&lt;=$B$6,令和7年試算!$F$6*$B$4,$B$6*$B$4))</v>
      </c>
    </row>
    <row r="45" spans="4:19" x14ac:dyDescent="0.4">
      <c r="D45" s="19">
        <v>64</v>
      </c>
      <c r="E45" s="35"/>
      <c r="F45" s="21"/>
      <c r="G45" s="21" t="str">
        <f>IF(令和7年試算!$E$6="","",IF(令和7年試算!$F$6&lt;=$B$6,令和7年試算!$F$6*$B$4,$B$6*$B$4))</f>
        <v/>
      </c>
      <c r="H45" s="34" t="str">
        <f t="shared" ca="1" si="1"/>
        <v>=IF(令和7年試算!$E$6="","",IF(令和7年試算!$F$6&lt;=$B$6,令和7年試算!$F$6*$B$4,$B$6*$B$4))</v>
      </c>
      <c r="I45" s="24"/>
      <c r="J45" s="24"/>
      <c r="R45" s="22"/>
      <c r="S45" s="23"/>
    </row>
    <row r="46" spans="4:19" x14ac:dyDescent="0.4">
      <c r="D46" s="32">
        <v>65</v>
      </c>
      <c r="E46" s="35" t="s">
        <v>25</v>
      </c>
      <c r="F46" s="21"/>
      <c r="G46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46" s="33" t="s">
        <v>37</v>
      </c>
    </row>
    <row r="47" spans="4:19" x14ac:dyDescent="0.4">
      <c r="D47" s="32">
        <v>66</v>
      </c>
      <c r="E47" s="35" t="s">
        <v>25</v>
      </c>
      <c r="F47" s="21"/>
      <c r="G47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47" s="33" t="str">
        <f ca="1">_xlfn.FORMULATEXT(G47)</f>
        <v>=IF(令和7年試算!$H$7="いいえ",IF(令和7年試算!$F$6&lt;=$B$6,令和7年試算!$F$6*$B$2,$B$6*$B$2),IF(令和7年試算!$H$7="","＊＊＊",(IF(令和7年試算!$F$6&lt;=$B$6,令和7年試算!$F$6*$B$4,$B$6*$B$4))))</v>
      </c>
    </row>
    <row r="48" spans="4:19" x14ac:dyDescent="0.4">
      <c r="D48" s="32">
        <v>67</v>
      </c>
      <c r="E48" s="35" t="s">
        <v>25</v>
      </c>
      <c r="F48" s="21"/>
      <c r="G48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48" s="33" t="str">
        <f t="shared" ref="H48:H55" ca="1" si="2">_xlfn.FORMULATEXT(G48)</f>
        <v>=IF(令和7年試算!$H$7="いいえ",IF(令和7年試算!$F$6&lt;=$B$6,令和7年試算!$F$6*$B$2,$B$6*$B$2),IF(令和7年試算!$H$7="","＊＊＊",(IF(令和7年試算!$F$6&lt;=$B$6,令和7年試算!$F$6*$B$4,$B$6*$B$4))))</v>
      </c>
    </row>
    <row r="49" spans="4:8" x14ac:dyDescent="0.4">
      <c r="D49" s="32">
        <v>68</v>
      </c>
      <c r="E49" s="35" t="s">
        <v>25</v>
      </c>
      <c r="F49" s="21"/>
      <c r="G49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49" s="33" t="str">
        <f t="shared" ca="1" si="2"/>
        <v>=IF(令和7年試算!$H$7="いいえ",IF(令和7年試算!$F$6&lt;=$B$6,令和7年試算!$F$6*$B$2,$B$6*$B$2),IF(令和7年試算!$H$7="","＊＊＊",(IF(令和7年試算!$F$6&lt;=$B$6,令和7年試算!$F$6*$B$4,$B$6*$B$4))))</v>
      </c>
    </row>
    <row r="50" spans="4:8" x14ac:dyDescent="0.4">
      <c r="D50" s="32">
        <v>69</v>
      </c>
      <c r="E50" s="35" t="s">
        <v>25</v>
      </c>
      <c r="F50" s="21"/>
      <c r="G50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50" s="33" t="str">
        <f t="shared" ca="1" si="2"/>
        <v>=IF(令和7年試算!$H$7="いいえ",IF(令和7年試算!$F$6&lt;=$B$6,令和7年試算!$F$6*$B$2,$B$6*$B$2),IF(令和7年試算!$H$7="","＊＊＊",(IF(令和7年試算!$F$6&lt;=$B$6,令和7年試算!$F$6*$B$4,$B$6*$B$4))))</v>
      </c>
    </row>
    <row r="51" spans="4:8" x14ac:dyDescent="0.4">
      <c r="D51" s="32">
        <v>70</v>
      </c>
      <c r="E51" s="35" t="s">
        <v>25</v>
      </c>
      <c r="F51" s="21"/>
      <c r="G51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51" s="33" t="str">
        <f t="shared" ca="1" si="2"/>
        <v>=IF(令和7年試算!$H$7="いいえ",IF(令和7年試算!$F$6&lt;=$B$6,令和7年試算!$F$6*$B$2,$B$6*$B$2),IF(令和7年試算!$H$7="","＊＊＊",(IF(令和7年試算!$F$6&lt;=$B$6,令和7年試算!$F$6*$B$4,$B$6*$B$4))))</v>
      </c>
    </row>
    <row r="52" spans="4:8" x14ac:dyDescent="0.4">
      <c r="D52" s="32">
        <v>71</v>
      </c>
      <c r="E52" s="35" t="s">
        <v>25</v>
      </c>
      <c r="F52" s="21"/>
      <c r="G52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52" s="33" t="str">
        <f t="shared" ca="1" si="2"/>
        <v>=IF(令和7年試算!$H$7="いいえ",IF(令和7年試算!$F$6&lt;=$B$6,令和7年試算!$F$6*$B$2,$B$6*$B$2),IF(令和7年試算!$H$7="","＊＊＊",(IF(令和7年試算!$F$6&lt;=$B$6,令和7年試算!$F$6*$B$4,$B$6*$B$4))))</v>
      </c>
    </row>
    <row r="53" spans="4:8" x14ac:dyDescent="0.4">
      <c r="D53" s="32">
        <v>72</v>
      </c>
      <c r="E53" s="35" t="s">
        <v>25</v>
      </c>
      <c r="F53" s="21"/>
      <c r="G53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53" s="33" t="str">
        <f t="shared" ca="1" si="2"/>
        <v>=IF(令和7年試算!$H$7="いいえ",IF(令和7年試算!$F$6&lt;=$B$6,令和7年試算!$F$6*$B$2,$B$6*$B$2),IF(令和7年試算!$H$7="","＊＊＊",(IF(令和7年試算!$F$6&lt;=$B$6,令和7年試算!$F$6*$B$4,$B$6*$B$4))))</v>
      </c>
    </row>
    <row r="54" spans="4:8" x14ac:dyDescent="0.4">
      <c r="D54" s="32">
        <v>73</v>
      </c>
      <c r="E54" s="35" t="s">
        <v>25</v>
      </c>
      <c r="F54" s="21"/>
      <c r="G54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54" s="33" t="str">
        <f t="shared" ca="1" si="2"/>
        <v>=IF(令和7年試算!$H$7="いいえ",IF(令和7年試算!$F$6&lt;=$B$6,令和7年試算!$F$6*$B$2,$B$6*$B$2),IF(令和7年試算!$H$7="","＊＊＊",(IF(令和7年試算!$F$6&lt;=$B$6,令和7年試算!$F$6*$B$4,$B$6*$B$4))))</v>
      </c>
    </row>
    <row r="55" spans="4:8" x14ac:dyDescent="0.4">
      <c r="D55" s="32">
        <v>74</v>
      </c>
      <c r="E55" s="35" t="s">
        <v>25</v>
      </c>
      <c r="F55" s="21"/>
      <c r="G55" s="21" t="str">
        <f>IF(令和7年試算!$H$7="いいえ",IF(令和7年試算!$F$6&lt;=$B$6,令和7年試算!$F$6*$B$2,$B$6*$B$2),IF(令和7年試算!$H$7="","＊＊＊",(IF(令和7年試算!$F$6&lt;=$B$6,令和7年試算!$F$6*$B$4,$B$6*$B$4))))</f>
        <v>＊＊＊</v>
      </c>
      <c r="H55" s="33" t="str">
        <f t="shared" ca="1" si="2"/>
        <v>=IF(令和7年試算!$H$7="いいえ",IF(令和7年試算!$F$6&lt;=$B$6,令和7年試算!$F$6*$B$2,$B$6*$B$2),IF(令和7年試算!$H$7="","＊＊＊",(IF(令和7年試算!$F$6&lt;=$B$6,令和7年試算!$F$6*$B$4,$B$6*$B$4))))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令和7年試算</vt:lpstr>
      <vt:lpstr>表R7年</vt:lpstr>
      <vt:lpstr>令和7年試算!Print_Area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jyoshikawa1</dc:creator>
  <cp:keywords/>
  <dc:description/>
  <cp:lastModifiedBy>Sato Yasufumi</cp:lastModifiedBy>
  <cp:revision/>
  <dcterms:created xsi:type="dcterms:W3CDTF">2017-04-11T01:55:13Z</dcterms:created>
  <dcterms:modified xsi:type="dcterms:W3CDTF">2025-04-03T11:01:17Z</dcterms:modified>
  <cp:category/>
  <cp:contentStatus/>
</cp:coreProperties>
</file>